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7680"/>
  </bookViews>
  <sheets>
    <sheet name="Plan1" sheetId="1" r:id="rId1"/>
  </sheets>
  <definedNames>
    <definedName name="Cresc">Plan1!$D$7</definedName>
    <definedName name="CrescPriv">Plan1!$D$6</definedName>
    <definedName name="Divid">Plan1!#REF!</definedName>
    <definedName name="gPriv">Plan1!$C$6</definedName>
    <definedName name="gPubl">Plan1!$C$7</definedName>
    <definedName name="Jur">Plan1!$G$14</definedName>
    <definedName name="LAIR">Plan1!$B$13</definedName>
    <definedName name="LL">Plan1!$B$15</definedName>
    <definedName name="Multipl">Plan1!$G$12</definedName>
    <definedName name="pGov">Plan1!$B$16</definedName>
    <definedName name="pIR">Plan1!$B$14</definedName>
    <definedName name="Receita">Plan1!$B$12</definedName>
    <definedName name="Reinv">Plan1!$B$7</definedName>
    <definedName name="ReinvPriv">Plan1!$B$6</definedName>
    <definedName name="Valuation">Plan1!$G$13</definedName>
    <definedName name="VPLDif">Plan1!$G$15</definedName>
  </definedNames>
  <calcPr calcId="145621"/>
</workbook>
</file>

<file path=xl/calcChain.xml><?xml version="1.0" encoding="utf-8"?>
<calcChain xmlns="http://schemas.openxmlformats.org/spreadsheetml/2006/main">
  <c r="G7" i="1" l="1"/>
  <c r="H7" i="1" s="1"/>
  <c r="I7" i="1" s="1"/>
  <c r="J7" i="1" s="1"/>
  <c r="K7" i="1" s="1"/>
  <c r="G6" i="1"/>
  <c r="H6" i="1" s="1"/>
  <c r="I6" i="1" s="1"/>
  <c r="J6" i="1" s="1"/>
  <c r="K6" i="1" s="1"/>
  <c r="L6" i="1" s="1"/>
  <c r="B13" i="1"/>
  <c r="G13" i="1" s="1"/>
  <c r="B15" i="1" l="1"/>
  <c r="H8" i="1" l="1"/>
  <c r="G8" i="1"/>
  <c r="I8" i="1" l="1"/>
  <c r="J8" i="1" l="1"/>
  <c r="L7" i="1" l="1"/>
  <c r="K8" i="1"/>
  <c r="L8" i="1" l="1"/>
  <c r="G15" i="1" s="1"/>
  <c r="G16" i="1" l="1"/>
</calcChain>
</file>

<file path=xl/sharedStrings.xml><?xml version="1.0" encoding="utf-8"?>
<sst xmlns="http://schemas.openxmlformats.org/spreadsheetml/2006/main" count="30" uniqueCount="28">
  <si>
    <t>Impostos</t>
  </si>
  <si>
    <t>Ano 1</t>
  </si>
  <si>
    <t>Privatizado</t>
  </si>
  <si>
    <t>Público</t>
  </si>
  <si>
    <t>Ano 2</t>
  </si>
  <si>
    <t>Ano 3</t>
  </si>
  <si>
    <t>Ano 4</t>
  </si>
  <si>
    <t>Ano 5</t>
  </si>
  <si>
    <t>Multiplicador Lucro</t>
  </si>
  <si>
    <t>Diferença</t>
  </si>
  <si>
    <t>Empresa Pública vs Empresa Privatizada</t>
  </si>
  <si>
    <t>Empresa Privada</t>
  </si>
  <si>
    <t>Empresa Pública</t>
  </si>
  <si>
    <t>Reinvest</t>
  </si>
  <si>
    <t>Valuation (Bi R$)</t>
  </si>
  <si>
    <t>Juros Anual Liq Inflação</t>
  </si>
  <si>
    <t>Cresc Anual Rec</t>
  </si>
  <si>
    <t>Lucro Líquido (R$ Bi)</t>
  </si>
  <si>
    <t>Receita Anual (R$ Bi)</t>
  </si>
  <si>
    <t xml:space="preserve">LAIR (Lucro pré-impostos - R$ Bi) </t>
  </si>
  <si>
    <t>Receita, Lucros e Impostos</t>
  </si>
  <si>
    <t>Parâmetros de Crescimento e Eficiência</t>
  </si>
  <si>
    <t>Lucro p/ Governo (Bi R$)</t>
  </si>
  <si>
    <t>Part. do Governo na Empresa</t>
  </si>
  <si>
    <t>Lucro Anual (em R$ Bi)</t>
  </si>
  <si>
    <t>VPL Dif Publ Priv (Bi R$)</t>
  </si>
  <si>
    <t>% LAIR / Rec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</si>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</sst>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[=0]&quot;-&quot;;#,##0"/>
    <numFmt numFmtId="166" formatCode="[=0]&quot;-&quot;;#,##0.00"/>
    <numFmt numFmtId="168" formatCode="_-* #,##0.0_-;\-* #,##0.0_-;_-* &quot;-&quot;??_-;_-@_-"/>
    <numFmt numFmtId="169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/>
    <xf numFmtId="9" fontId="0" fillId="0" borderId="0" xfId="0" applyNumberFormat="1" applyBorder="1" applyAlignment="1"/>
    <xf numFmtId="9" fontId="0" fillId="0" borderId="11" xfId="0" applyNumberFormat="1" applyBorder="1" applyAlignment="1"/>
    <xf numFmtId="0" fontId="0" fillId="0" borderId="10" xfId="0" applyBorder="1" applyAlignment="1"/>
    <xf numFmtId="0" fontId="0" fillId="3" borderId="12" xfId="0" applyFill="1" applyBorder="1" applyAlignment="1">
      <alignment horizontal="center" wrapText="1"/>
    </xf>
    <xf numFmtId="43" fontId="0" fillId="0" borderId="10" xfId="1" applyFont="1" applyBorder="1" applyAlignment="1"/>
    <xf numFmtId="43" fontId="0" fillId="0" borderId="14" xfId="1" applyFont="1" applyBorder="1" applyAlignment="1"/>
    <xf numFmtId="43" fontId="0" fillId="0" borderId="15" xfId="1" applyFont="1" applyBorder="1" applyAlignment="1"/>
    <xf numFmtId="43" fontId="0" fillId="0" borderId="13" xfId="1" applyFont="1" applyBorder="1" applyAlignment="1"/>
    <xf numFmtId="166" fontId="0" fillId="0" borderId="10" xfId="0" applyNumberFormat="1" applyBorder="1" applyAlignment="1"/>
    <xf numFmtId="164" fontId="0" fillId="2" borderId="0" xfId="0" applyNumberFormat="1" applyFill="1" applyBorder="1" applyAlignment="1">
      <alignment wrapText="1"/>
    </xf>
    <xf numFmtId="43" fontId="0" fillId="0" borderId="0" xfId="1" applyFont="1" applyBorder="1" applyAlignment="1"/>
    <xf numFmtId="166" fontId="0" fillId="0" borderId="0" xfId="0" applyNumberFormat="1" applyBorder="1" applyAlignment="1"/>
    <xf numFmtId="0" fontId="0" fillId="4" borderId="2" xfId="0" applyFill="1" applyBorder="1" applyAlignment="1">
      <alignment horizontal="centerContinuous" wrapText="1"/>
    </xf>
    <xf numFmtId="0" fontId="0" fillId="4" borderId="1" xfId="0" applyFill="1" applyBorder="1" applyAlignment="1">
      <alignment horizontal="centerContinuous" wrapText="1"/>
    </xf>
    <xf numFmtId="0" fontId="0" fillId="4" borderId="4" xfId="0" applyFill="1" applyBorder="1" applyAlignment="1">
      <alignment horizontal="centerContinuous" wrapText="1"/>
    </xf>
    <xf numFmtId="164" fontId="2" fillId="2" borderId="9" xfId="0" applyNumberFormat="1" applyFont="1" applyFill="1" applyBorder="1" applyAlignment="1">
      <alignment wrapText="1"/>
    </xf>
    <xf numFmtId="9" fontId="2" fillId="0" borderId="10" xfId="0" applyNumberFormat="1" applyFont="1" applyBorder="1" applyAlignment="1"/>
    <xf numFmtId="9" fontId="2" fillId="2" borderId="10" xfId="0" applyNumberFormat="1" applyFont="1" applyFill="1" applyBorder="1" applyAlignment="1"/>
    <xf numFmtId="0" fontId="0" fillId="5" borderId="5" xfId="0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3" borderId="3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9" fontId="2" fillId="2" borderId="18" xfId="0" applyNumberFormat="1" applyFont="1" applyFill="1" applyBorder="1" applyAlignment="1">
      <alignment wrapText="1"/>
    </xf>
    <xf numFmtId="9" fontId="2" fillId="2" borderId="19" xfId="0" applyNumberFormat="1" applyFont="1" applyFill="1" applyBorder="1" applyAlignment="1">
      <alignment wrapText="1"/>
    </xf>
    <xf numFmtId="9" fontId="2" fillId="2" borderId="21" xfId="0" applyNumberFormat="1" applyFont="1" applyFill="1" applyBorder="1" applyAlignment="1">
      <alignment wrapText="1"/>
    </xf>
    <xf numFmtId="9" fontId="2" fillId="2" borderId="16" xfId="0" applyNumberFormat="1" applyFont="1" applyFill="1" applyBorder="1" applyAlignment="1">
      <alignment wrapText="1"/>
    </xf>
    <xf numFmtId="9" fontId="2" fillId="2" borderId="17" xfId="0" applyNumberFormat="1" applyFont="1" applyFill="1" applyBorder="1" applyAlignment="1">
      <alignment wrapText="1"/>
    </xf>
    <xf numFmtId="0" fontId="0" fillId="6" borderId="1" xfId="0" applyFill="1" applyBorder="1" applyAlignment="1">
      <alignment horizontal="centerContinuous" wrapText="1"/>
    </xf>
    <xf numFmtId="0" fontId="0" fillId="6" borderId="4" xfId="0" applyFill="1" applyBorder="1" applyAlignment="1">
      <alignment horizontal="centerContinuous" wrapText="1"/>
    </xf>
    <xf numFmtId="168" fontId="0" fillId="0" borderId="11" xfId="1" applyNumberFormat="1" applyFont="1" applyBorder="1" applyAlignment="1"/>
    <xf numFmtId="169" fontId="2" fillId="0" borderId="11" xfId="1" applyNumberFormat="1" applyFont="1" applyBorder="1" applyAlignment="1"/>
    <xf numFmtId="0" fontId="3" fillId="6" borderId="2" xfId="0" applyFont="1" applyFill="1" applyBorder="1" applyAlignment="1">
      <alignment horizontal="centerContinuous" wrapText="1"/>
    </xf>
    <xf numFmtId="9" fontId="2" fillId="2" borderId="20" xfId="0" applyNumberFormat="1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E800"/>
      <rgbColor rgb="000000FF"/>
      <rgbColor rgb="00FFFF00"/>
      <rgbColor rgb="00FF00FF"/>
      <rgbColor rgb="0040CFDE"/>
      <rgbColor rgb="00FF8184"/>
      <rgbColor rgb="00339966"/>
      <rgbColor rgb="00E5A031"/>
      <rgbColor rgb="00808000"/>
      <rgbColor rgb="00800080"/>
      <rgbColor rgb="00008080"/>
      <rgbColor rgb="00DDDDDD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C5E2"/>
      <rgbColor rgb="00E4C9FF"/>
      <rgbColor rgb="00FFE1C3"/>
      <rgbColor rgb="003366FF"/>
      <rgbColor rgb="0072DFDC"/>
      <rgbColor rgb="0099CC00"/>
      <rgbColor rgb="00FFCC00"/>
      <rgbColor rgb="00FF9900"/>
      <rgbColor rgb="00FF6600"/>
      <rgbColor rgb="00666699"/>
      <rgbColor rgb="00C0C0C0"/>
      <rgbColor rgb="00C6F983"/>
      <rgbColor rgb="0061D780"/>
      <rgbColor rgb="00EDDC93"/>
      <rgbColor rgb="00CCCC00"/>
      <rgbColor rgb="00993300"/>
      <rgbColor rgb="00993366"/>
      <rgbColor rgb="00FF91B6"/>
      <rgbColor rgb="00CC66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4"/>
  <sheetViews>
    <sheetView showGridLines="0" tabSelected="1" workbookViewId="0">
      <selection activeCell="D18" sqref="D18"/>
    </sheetView>
  </sheetViews>
  <sheetFormatPr defaultRowHeight="15" x14ac:dyDescent="0.25"/>
  <cols>
    <col min="1" max="1" width="30.7109375" style="1" customWidth="1"/>
    <col min="2" max="2" width="8.7109375" style="1" bestFit="1" customWidth="1"/>
    <col min="3" max="3" width="8.140625" style="1" bestFit="1" customWidth="1"/>
    <col min="4" max="4" width="12.28515625" style="1" customWidth="1"/>
    <col min="5" max="5" width="2.42578125" style="1" customWidth="1"/>
    <col min="6" max="6" width="22" style="1" customWidth="1"/>
    <col min="7" max="7" width="6" style="1" bestFit="1" customWidth="1"/>
    <col min="8" max="8" width="6.28515625" style="1" customWidth="1"/>
    <col min="9" max="12" width="6" style="1" bestFit="1" customWidth="1"/>
    <col min="13" max="15" width="7" style="1" customWidth="1"/>
    <col min="16" max="16" width="6" style="1" bestFit="1" customWidth="1"/>
    <col min="17" max="23" width="7" style="1" bestFit="1" customWidth="1"/>
    <col min="24" max="16384" width="9.140625" style="1"/>
  </cols>
  <sheetData>
    <row r="1" spans="1:16" ht="18.75" x14ac:dyDescent="0.3">
      <c r="A1" s="34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M1"/>
      <c r="N1"/>
      <c r="O1"/>
      <c r="P1"/>
    </row>
    <row r="2" spans="1:16" x14ac:dyDescent="0.25">
      <c r="M2"/>
      <c r="N2"/>
      <c r="O2"/>
    </row>
    <row r="3" spans="1:16" x14ac:dyDescent="0.25">
      <c r="A3" s="14" t="s">
        <v>21</v>
      </c>
      <c r="B3" s="15"/>
      <c r="C3" s="15"/>
      <c r="D3" s="16"/>
      <c r="G3" s="14" t="s">
        <v>24</v>
      </c>
      <c r="H3" s="15"/>
      <c r="I3" s="15"/>
      <c r="J3" s="15"/>
      <c r="K3" s="15"/>
      <c r="L3" s="16"/>
      <c r="M3"/>
      <c r="N3"/>
      <c r="O3"/>
    </row>
    <row r="4" spans="1:16" ht="4.5" customHeight="1" x14ac:dyDescent="0.25">
      <c r="M4"/>
      <c r="N4"/>
      <c r="O4"/>
    </row>
    <row r="5" spans="1:16" ht="30" x14ac:dyDescent="0.25">
      <c r="A5"/>
      <c r="B5" s="23" t="s">
        <v>13</v>
      </c>
      <c r="C5" s="23" t="s">
        <v>26</v>
      </c>
      <c r="D5" s="24" t="s">
        <v>16</v>
      </c>
      <c r="G5" s="5" t="s">
        <v>1</v>
      </c>
      <c r="H5" s="5" t="s">
        <v>4</v>
      </c>
      <c r="I5" s="5" t="s">
        <v>4</v>
      </c>
      <c r="J5" s="5" t="s">
        <v>5</v>
      </c>
      <c r="K5" s="5" t="s">
        <v>6</v>
      </c>
      <c r="L5" s="5" t="s">
        <v>7</v>
      </c>
      <c r="M5"/>
      <c r="N5"/>
      <c r="O5"/>
      <c r="P5"/>
    </row>
    <row r="6" spans="1:16" x14ac:dyDescent="0.25">
      <c r="A6" s="20" t="s">
        <v>11</v>
      </c>
      <c r="B6" s="35" t="s">
        <v>27</v>
      </c>
      <c r="C6" s="25">
        <v>0.06</v>
      </c>
      <c r="D6" s="28">
        <v>0.12</v>
      </c>
      <c r="F6" s="20" t="s">
        <v>2</v>
      </c>
      <c r="G6" s="7">
        <f>Receita*(1+CrescPriv)*gPriv*pIR</f>
        <v>2.2848000000000002</v>
      </c>
      <c r="H6" s="7">
        <f>G6*(1+CrescPriv)</f>
        <v>2.5589760000000004</v>
      </c>
      <c r="I6" s="7">
        <f>H6*(1+CrescPriv)</f>
        <v>2.8660531200000006</v>
      </c>
      <c r="J6" s="7">
        <f>I6*(1+CrescPriv)</f>
        <v>3.2099794944000011</v>
      </c>
      <c r="K6" s="7">
        <f>J6*(1+CrescPriv)</f>
        <v>3.5951770337280013</v>
      </c>
      <c r="L6" s="7">
        <f>K6*(1+CrescPriv)</f>
        <v>4.0265982777753617</v>
      </c>
      <c r="M6"/>
      <c r="N6"/>
      <c r="O6"/>
      <c r="P6"/>
    </row>
    <row r="7" spans="1:16" x14ac:dyDescent="0.25">
      <c r="A7" s="22" t="s">
        <v>12</v>
      </c>
      <c r="B7" s="27">
        <v>0.6</v>
      </c>
      <c r="C7" s="26">
        <v>0.05</v>
      </c>
      <c r="D7" s="29">
        <v>0.1</v>
      </c>
      <c r="F7" s="21" t="s">
        <v>3</v>
      </c>
      <c r="G7" s="8">
        <f>Receita*(1+Cresc)*gPubl*(  pIR+ (1-pIR)*(1-Reinv)*pGov)</f>
        <v>2.6105200000000006</v>
      </c>
      <c r="H7" s="8">
        <f>G7*(1+Cresc)</f>
        <v>2.8715720000000009</v>
      </c>
      <c r="I7" s="8">
        <f>H7*(1+Cresc)</f>
        <v>3.1587292000000011</v>
      </c>
      <c r="J7" s="8">
        <f>I7*(1+Cresc)</f>
        <v>3.4746021200000015</v>
      </c>
      <c r="K7" s="8">
        <f>J7*(1+Cresc)</f>
        <v>3.822062332000002</v>
      </c>
      <c r="L7" s="8">
        <f>K7*(1+gPubl)</f>
        <v>4.0131654486000023</v>
      </c>
      <c r="M7"/>
      <c r="N7"/>
      <c r="O7"/>
      <c r="P7"/>
    </row>
    <row r="8" spans="1:16" x14ac:dyDescent="0.25">
      <c r="C8" s="12"/>
      <c r="D8" s="12"/>
      <c r="F8" s="22" t="s">
        <v>9</v>
      </c>
      <c r="G8" s="9">
        <f>G7-G6</f>
        <v>0.32572000000000045</v>
      </c>
      <c r="H8" s="9">
        <f>H7-H6</f>
        <v>0.31259600000000054</v>
      </c>
      <c r="I8" s="9">
        <f>I7-I6</f>
        <v>0.29267608000000056</v>
      </c>
      <c r="J8" s="9">
        <f>J7-J6</f>
        <v>0.26462262560000038</v>
      </c>
      <c r="K8" s="9">
        <f>K7-K6</f>
        <v>0.22688529827200066</v>
      </c>
      <c r="L8" s="9">
        <f>L7-L6</f>
        <v>-1.3432829175359373E-2</v>
      </c>
      <c r="M8"/>
      <c r="N8"/>
      <c r="O8"/>
      <c r="P8"/>
    </row>
    <row r="9" spans="1:16" x14ac:dyDescent="0.25">
      <c r="C9" s="2"/>
      <c r="D9" s="2"/>
      <c r="F9"/>
      <c r="G9"/>
      <c r="H9"/>
      <c r="I9"/>
      <c r="J9"/>
      <c r="K9"/>
      <c r="L9"/>
      <c r="M9"/>
      <c r="N9"/>
      <c r="O9"/>
    </row>
    <row r="10" spans="1:16" x14ac:dyDescent="0.25">
      <c r="A10" s="14" t="s">
        <v>20</v>
      </c>
      <c r="B10" s="16"/>
      <c r="C10" s="2"/>
      <c r="D10" s="2"/>
      <c r="F10" s="14" t="s">
        <v>20</v>
      </c>
      <c r="G10" s="16"/>
      <c r="H10"/>
      <c r="I10"/>
      <c r="J10"/>
      <c r="K10"/>
      <c r="L10"/>
      <c r="M10"/>
      <c r="N10"/>
      <c r="O10"/>
    </row>
    <row r="11" spans="1:16" ht="5.25" customHeight="1" x14ac:dyDescent="0.25">
      <c r="C11" s="2"/>
      <c r="D11" s="2"/>
      <c r="H11"/>
      <c r="I11"/>
      <c r="J11"/>
      <c r="K11"/>
      <c r="L11"/>
      <c r="M11"/>
      <c r="N11"/>
      <c r="O11"/>
    </row>
    <row r="12" spans="1:16" x14ac:dyDescent="0.25">
      <c r="A12" s="20" t="s">
        <v>18</v>
      </c>
      <c r="B12" s="17">
        <v>100</v>
      </c>
      <c r="C12" s="2"/>
      <c r="D12" s="2"/>
      <c r="F12" s="20" t="s">
        <v>8</v>
      </c>
      <c r="G12" s="33">
        <v>10</v>
      </c>
      <c r="H12"/>
      <c r="I12"/>
      <c r="J12"/>
      <c r="K12"/>
      <c r="L12"/>
      <c r="M12"/>
      <c r="N12"/>
      <c r="O12"/>
    </row>
    <row r="13" spans="1:16" x14ac:dyDescent="0.25">
      <c r="A13" s="21" t="s">
        <v>19</v>
      </c>
      <c r="B13" s="4">
        <f>Receita*gPubl</f>
        <v>5</v>
      </c>
      <c r="F13" s="21" t="s">
        <v>14</v>
      </c>
      <c r="G13" s="32">
        <f>Multipl*LAIR*pGov</f>
        <v>25.5</v>
      </c>
      <c r="H13"/>
      <c r="I13"/>
      <c r="J13"/>
      <c r="K13"/>
      <c r="L13"/>
      <c r="M13"/>
      <c r="N13"/>
      <c r="O13"/>
    </row>
    <row r="14" spans="1:16" x14ac:dyDescent="0.25">
      <c r="A14" s="21" t="s">
        <v>0</v>
      </c>
      <c r="B14" s="18">
        <v>0.34</v>
      </c>
      <c r="E14"/>
      <c r="F14" s="21" t="s">
        <v>15</v>
      </c>
      <c r="G14" s="19">
        <v>0.05</v>
      </c>
      <c r="H14"/>
      <c r="I14"/>
    </row>
    <row r="15" spans="1:16" x14ac:dyDescent="0.25">
      <c r="A15" s="21" t="s">
        <v>17</v>
      </c>
      <c r="B15" s="6">
        <f>LAIR*(1-pIR)</f>
        <v>3.3</v>
      </c>
      <c r="E15"/>
      <c r="F15" s="21" t="s">
        <v>25</v>
      </c>
      <c r="G15" s="10">
        <f>NPV(Jur,G8:L8)</f>
        <v>1.2320203857515206</v>
      </c>
      <c r="H15"/>
      <c r="I15"/>
    </row>
    <row r="16" spans="1:16" x14ac:dyDescent="0.25">
      <c r="A16" s="22" t="s">
        <v>23</v>
      </c>
      <c r="B16" s="3">
        <v>0.51</v>
      </c>
      <c r="E16"/>
      <c r="F16" s="22" t="s">
        <v>22</v>
      </c>
      <c r="G16" s="32">
        <f>Valuation-VPLDif</f>
        <v>24.267979614248478</v>
      </c>
      <c r="H16"/>
      <c r="I16"/>
    </row>
    <row r="17" spans="3:9" x14ac:dyDescent="0.25">
      <c r="C17" s="11"/>
      <c r="D17" s="11"/>
      <c r="E17"/>
      <c r="F17"/>
      <c r="G17"/>
      <c r="H17"/>
      <c r="I17"/>
    </row>
    <row r="18" spans="3:9" x14ac:dyDescent="0.25">
      <c r="C18" s="13"/>
      <c r="D18" s="13"/>
      <c r="E18"/>
      <c r="F18"/>
      <c r="G18"/>
      <c r="H18"/>
      <c r="I18"/>
    </row>
    <row r="19" spans="3:9" x14ac:dyDescent="0.25">
      <c r="C19" s="13"/>
      <c r="D19" s="13"/>
      <c r="E19"/>
      <c r="F19"/>
      <c r="G19"/>
      <c r="H19"/>
      <c r="I19"/>
    </row>
    <row r="20" spans="3:9" x14ac:dyDescent="0.25">
      <c r="C20" s="12"/>
      <c r="D20" s="12"/>
      <c r="E20"/>
      <c r="F20"/>
      <c r="G20"/>
      <c r="H20"/>
      <c r="I20"/>
    </row>
    <row r="21" spans="3:9" x14ac:dyDescent="0.25">
      <c r="E21"/>
      <c r="F21"/>
      <c r="G21"/>
      <c r="H21"/>
      <c r="I21"/>
    </row>
    <row r="22" spans="3:9" x14ac:dyDescent="0.25">
      <c r="E22"/>
      <c r="F22"/>
      <c r="G22"/>
      <c r="H22"/>
      <c r="I22"/>
    </row>
    <row r="23" spans="3:9" x14ac:dyDescent="0.25">
      <c r="E23"/>
      <c r="F23"/>
      <c r="G23"/>
      <c r="H23"/>
      <c r="I23"/>
    </row>
    <row r="24" spans="3:9" x14ac:dyDescent="0.25">
      <c r="E24"/>
      <c r="F24"/>
      <c r="G24"/>
      <c r="H24"/>
      <c r="I2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15</vt:i4>
      </vt:variant>
    </vt:vector>
  </HeadingPairs>
  <TitlesOfParts>
    <vt:vector size="16" baseType="lpstr">
      <vt:lpstr>Plan1</vt:lpstr>
      <vt:lpstr>Cresc</vt:lpstr>
      <vt:lpstr>CrescPriv</vt:lpstr>
      <vt:lpstr>gPriv</vt:lpstr>
      <vt:lpstr>gPubl</vt:lpstr>
      <vt:lpstr>Jur</vt:lpstr>
      <vt:lpstr>LAIR</vt:lpstr>
      <vt:lpstr>LL</vt:lpstr>
      <vt:lpstr>Multipl</vt:lpstr>
      <vt:lpstr>pGov</vt:lpstr>
      <vt:lpstr>pIR</vt:lpstr>
      <vt:lpstr>Receita</vt:lpstr>
      <vt:lpstr>Reinv</vt:lpstr>
      <vt:lpstr>ReinvPriv</vt:lpstr>
      <vt:lpstr>Valuation</vt:lpstr>
      <vt:lpstr>VPLDif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dcterms:created xsi:type="dcterms:W3CDTF">2014-09-22T18:43:53Z</dcterms:created>
  <dcterms:modified xsi:type="dcterms:W3CDTF">2014-09-22T22:15:45Z</dcterms:modified>
</cp:coreProperties>
</file>